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5135" windowHeight="8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1" i="1" l="1"/>
  <c r="C25" i="1" l="1"/>
  <c r="C26" i="1" s="1"/>
  <c r="C30" i="1" s="1"/>
  <c r="C22" i="1"/>
  <c r="C38" i="1" l="1"/>
  <c r="C27" i="1"/>
  <c r="C39" i="1" s="1"/>
  <c r="C20" i="1"/>
  <c r="C19" i="1"/>
  <c r="C16" i="1"/>
  <c r="C46" i="1" l="1"/>
  <c r="C45" i="1"/>
  <c r="C41" i="1"/>
  <c r="C42" i="1" l="1"/>
</calcChain>
</file>

<file path=xl/sharedStrings.xml><?xml version="1.0" encoding="utf-8"?>
<sst xmlns="http://schemas.openxmlformats.org/spreadsheetml/2006/main" count="43" uniqueCount="43">
  <si>
    <t>Primary Raw Data Buffer depth is 2048 for a 8uS history</t>
  </si>
  <si>
    <t>Time to Process Data (ns)</t>
  </si>
  <si>
    <t>USER Enter Value</t>
  </si>
  <si>
    <t>Minimum time between trigger (ns)</t>
  </si>
  <si>
    <t>Sustained Trigger Rate is the time it takes the FLASH to process and write out result.</t>
  </si>
  <si>
    <t>Pulses can be as close as 8 nS (Time to write TimesStamp,Trig Number,Pointer to aTrigger Fifo)</t>
  </si>
  <si>
    <t>Max trigger burst is 32 triggers (Trigger Fifo depth).</t>
  </si>
  <si>
    <t>Data Buffer depth is 1024. The number of Trigger this buffer can hold is depend on the Integrating Window Width (IWW)</t>
  </si>
  <si>
    <t xml:space="preserve">Max number of consecutive (burst) trig </t>
  </si>
  <si>
    <t xml:space="preserve">Processing Buffer is 1024. The number of Processed Trigger this buffer can hold depend on the mode. </t>
  </si>
  <si>
    <t>Time to copy Raw Data Buffer to Data Buffer (nS)</t>
  </si>
  <si>
    <t>Number of ADC Channels has Data per trigger</t>
  </si>
  <si>
    <t>Burst Rate is the number of Triggers the EFADC-16 can accept all at once</t>
  </si>
  <si>
    <t>PTW  (number of ADC samples) =&gt;</t>
  </si>
  <si>
    <t>NPED</t>
  </si>
  <si>
    <t>NSAT</t>
  </si>
  <si>
    <t>NSA</t>
  </si>
  <si>
    <t>NSB</t>
  </si>
  <si>
    <t>Mode 9  (Sum mode)</t>
  </si>
  <si>
    <t xml:space="preserve"> Mode 10 (Debug mode)</t>
  </si>
  <si>
    <t># Clk</t>
  </si>
  <si>
    <t>(Mnop + 1)* (2*(NSAT+1) + NSB +  2*NSA)</t>
  </si>
  <si>
    <t>Time to Write To Process Buffer (TWP)</t>
  </si>
  <si>
    <t>MNoP</t>
  </si>
  <si>
    <t>Time to write to External Fifo (merge data from all 16 processing channels)</t>
  </si>
  <si>
    <t>External Fifo Clk (nS)</t>
  </si>
  <si>
    <t>Sample Mode 9 (Sum) Sustained trigger Rate (Trigger/Sec)</t>
  </si>
  <si>
    <t>Sum Mode 10 (Debug) Sustained trigger Rate (Trigger/Sec)</t>
  </si>
  <si>
    <t>Mode 10 (Debug) Sustained Trigger Interval nS</t>
  </si>
  <si>
    <t>Mode 9 (Sum) Sustained Trigger Interval nS</t>
  </si>
  <si>
    <t>Int(1024 / ((Mnop * 2) + 8))</t>
  </si>
  <si>
    <t>Int(1024 / (((Mnop * 2) + 8 ) + PTW + 1))</t>
  </si>
  <si>
    <t>Mode 9 (Sum)</t>
  </si>
  <si>
    <t>Mode 10  (Debug mode)</t>
  </si>
  <si>
    <t>Mode 9 (Sum) #CLK to process pulses (CPP)</t>
  </si>
  <si>
    <r>
      <t xml:space="preserve">Mode 9 (Sum) </t>
    </r>
    <r>
      <rPr>
        <b/>
        <u/>
        <sz val="11"/>
        <color theme="1"/>
        <rFont val="Calibri"/>
        <family val="2"/>
        <scheme val="minor"/>
      </rPr>
      <t>Total nS</t>
    </r>
  </si>
  <si>
    <t>Mode 10  (Debug) nS</t>
  </si>
  <si>
    <t>CPP +( (Mnop+1) * Overhead) + TWP + PTW</t>
  </si>
  <si>
    <t>Int (1024/(PTW+3))</t>
  </si>
  <si>
    <t>Process Overhead</t>
  </si>
  <si>
    <t>FLASH Firmware Ver 0x0C01</t>
  </si>
  <si>
    <t>Mode 10 (Debug) Burst Rate of  (# of triggers)</t>
  </si>
  <si>
    <t>Mode 9 (Sum) Burst Rate of (# of triggers)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</si>
</sst>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rgb="FF009900"/>
      <name val="Calibri"/>
      <family val="2"/>
      <scheme val="minor"/>
    </font>
    <font>
      <sz val="11"/>
      <color rgb="FF0099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3" borderId="0" xfId="0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6</xdr:row>
      <xdr:rowOff>152400</xdr:rowOff>
    </xdr:from>
    <xdr:to>
      <xdr:col>14</xdr:col>
      <xdr:colOff>352425</xdr:colOff>
      <xdr:row>27</xdr:row>
      <xdr:rowOff>114300</xdr:rowOff>
    </xdr:to>
    <xdr:grpSp>
      <xdr:nvGrpSpPr>
        <xdr:cNvPr id="1026" name="Group 2"/>
        <xdr:cNvGrpSpPr>
          <a:grpSpLocks noChangeAspect="1"/>
        </xdr:cNvGrpSpPr>
      </xdr:nvGrpSpPr>
      <xdr:grpSpPr bwMode="auto">
        <a:xfrm>
          <a:off x="8867775" y="1295400"/>
          <a:ext cx="7477125" cy="4152900"/>
          <a:chOff x="2527" y="1710"/>
          <a:chExt cx="7200" cy="5092"/>
        </a:xfrm>
      </xdr:grpSpPr>
      <xdr:sp macro="" textlink="">
        <xdr:nvSpPr>
          <xdr:cNvPr id="1027" name="AutoShape 3"/>
          <xdr:cNvSpPr>
            <a:spLocks noChangeAspect="1" noChangeArrowheads="1" noTextEdit="1"/>
          </xdr:cNvSpPr>
        </xdr:nvSpPr>
        <xdr:spPr bwMode="auto">
          <a:xfrm>
            <a:off x="2527" y="1710"/>
            <a:ext cx="7200" cy="50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8527" y="5722"/>
            <a:ext cx="1200" cy="92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Number Of PTW Data Blocks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29" name="Text Box 5"/>
          <xdr:cNvSpPr txBox="1">
            <a:spLocks noChangeArrowheads="1"/>
          </xdr:cNvSpPr>
        </xdr:nvSpPr>
        <xdr:spPr bwMode="auto">
          <a:xfrm>
            <a:off x="6877" y="5259"/>
            <a:ext cx="1050" cy="30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increment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30" name="Line 6"/>
          <xdr:cNvSpPr>
            <a:spLocks noChangeShapeType="1"/>
          </xdr:cNvSpPr>
        </xdr:nvSpPr>
        <xdr:spPr bwMode="auto">
          <a:xfrm>
            <a:off x="2827" y="1864"/>
            <a:ext cx="0" cy="4629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4177" y="2173"/>
            <a:ext cx="1738" cy="46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Raw Data Buffer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32" name="Text Box 8"/>
          <xdr:cNvSpPr txBox="1">
            <a:spLocks noChangeArrowheads="1"/>
          </xdr:cNvSpPr>
        </xdr:nvSpPr>
        <xdr:spPr bwMode="auto">
          <a:xfrm>
            <a:off x="7027" y="2173"/>
            <a:ext cx="1800" cy="46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Data Buffer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33" name="Line 9"/>
          <xdr:cNvSpPr>
            <a:spLocks noChangeShapeType="1"/>
          </xdr:cNvSpPr>
        </xdr:nvSpPr>
        <xdr:spPr bwMode="auto">
          <a:xfrm>
            <a:off x="3877" y="4024"/>
            <a:ext cx="60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3427" y="2482"/>
            <a:ext cx="900" cy="9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From</a:t>
            </a:r>
          </a:p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Resync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35" name="Line 11"/>
          <xdr:cNvSpPr>
            <a:spLocks noChangeShapeType="1"/>
          </xdr:cNvSpPr>
        </xdr:nvSpPr>
        <xdr:spPr bwMode="auto">
          <a:xfrm>
            <a:off x="2677" y="1864"/>
            <a:ext cx="60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2527" y="2790"/>
            <a:ext cx="750" cy="4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grpSp>
        <xdr:nvGrpSpPr>
          <xdr:cNvPr id="1037" name="Group 13"/>
          <xdr:cNvGrpSpPr>
            <a:grpSpLocks/>
          </xdr:cNvGrpSpPr>
        </xdr:nvGrpSpPr>
        <xdr:grpSpPr bwMode="auto">
          <a:xfrm>
            <a:off x="4477" y="2481"/>
            <a:ext cx="750" cy="2315"/>
            <a:chOff x="4477" y="2481"/>
            <a:chExt cx="750" cy="2315"/>
          </a:xfrm>
        </xdr:grpSpPr>
        <xdr:sp macro="" textlink="">
          <xdr:nvSpPr>
            <xdr:cNvPr id="1038" name="Text Box 14"/>
            <xdr:cNvSpPr txBox="1">
              <a:spLocks noChangeArrowheads="1"/>
            </xdr:cNvSpPr>
          </xdr:nvSpPr>
          <xdr:spPr bwMode="auto">
            <a:xfrm>
              <a:off x="4477" y="2481"/>
              <a:ext cx="750" cy="23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DP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RAM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039" name="AutoShape 15"/>
            <xdr:cNvSpPr>
              <a:spLocks noChangeArrowheads="1"/>
            </xdr:cNvSpPr>
          </xdr:nvSpPr>
          <xdr:spPr bwMode="auto">
            <a:xfrm rot="16200000" flipH="1">
              <a:off x="50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40" name="AutoShape 16"/>
            <xdr:cNvSpPr>
              <a:spLocks noChangeArrowheads="1"/>
            </xdr:cNvSpPr>
          </xdr:nvSpPr>
          <xdr:spPr bwMode="auto">
            <a:xfrm rot="5400000">
              <a:off x="44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1041" name="Group 17"/>
          <xdr:cNvGrpSpPr>
            <a:grpSpLocks/>
          </xdr:cNvGrpSpPr>
        </xdr:nvGrpSpPr>
        <xdr:grpSpPr bwMode="auto">
          <a:xfrm>
            <a:off x="2977" y="3870"/>
            <a:ext cx="1200" cy="1697"/>
            <a:chOff x="2977" y="3870"/>
            <a:chExt cx="1200" cy="1697"/>
          </a:xfrm>
        </xdr:grpSpPr>
        <xdr:grpSp>
          <xdr:nvGrpSpPr>
            <xdr:cNvPr id="1042" name="Group 18"/>
            <xdr:cNvGrpSpPr>
              <a:grpSpLocks/>
            </xdr:cNvGrpSpPr>
          </xdr:nvGrpSpPr>
          <xdr:grpSpPr bwMode="auto">
            <a:xfrm>
              <a:off x="2977" y="3870"/>
              <a:ext cx="1200" cy="1697"/>
              <a:chOff x="2977" y="3870"/>
              <a:chExt cx="1200" cy="1697"/>
            </a:xfrm>
          </xdr:grpSpPr>
          <xdr:sp macro="" textlink="">
            <xdr:nvSpPr>
              <xdr:cNvPr id="1043" name="Oval 19"/>
              <xdr:cNvSpPr>
                <a:spLocks noChangeArrowheads="1"/>
              </xdr:cNvSpPr>
            </xdr:nvSpPr>
            <xdr:spPr bwMode="auto">
              <a:xfrm>
                <a:off x="2977" y="3870"/>
                <a:ext cx="1200" cy="1697"/>
              </a:xfrm>
              <a:prstGeom prst="ellipse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44" name="Text Box 20"/>
              <xdr:cNvSpPr txBox="1">
                <a:spLocks noChangeArrowheads="1"/>
              </xdr:cNvSpPr>
            </xdr:nvSpPr>
            <xdr:spPr bwMode="auto">
              <a:xfrm>
                <a:off x="3127" y="4179"/>
                <a:ext cx="900" cy="10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Logic:</a:t>
                </a:r>
              </a:p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Cir.</a:t>
                </a:r>
              </a:p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Buf</a:t>
                </a:r>
              </a:p>
              <a:p>
                <a:pPr algn="l" rtl="0">
                  <a:defRPr sz="1000"/>
                </a:pPr>
                <a:endPara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</xdr:txBody>
          </xdr:sp>
        </xdr:grpSp>
        <xdr:sp macro="" textlink="">
          <xdr:nvSpPr>
            <xdr:cNvPr id="1045" name="AutoShape 21"/>
            <xdr:cNvSpPr>
              <a:spLocks noChangeArrowheads="1"/>
            </xdr:cNvSpPr>
          </xdr:nvSpPr>
          <xdr:spPr bwMode="auto">
            <a:xfrm rot="5400000">
              <a:off x="3025" y="5018"/>
              <a:ext cx="153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46" name="Line 22"/>
          <xdr:cNvSpPr>
            <a:spLocks noChangeShapeType="1"/>
          </xdr:cNvSpPr>
        </xdr:nvSpPr>
        <xdr:spPr bwMode="auto">
          <a:xfrm>
            <a:off x="4177" y="2790"/>
            <a:ext cx="3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grpSp>
        <xdr:nvGrpSpPr>
          <xdr:cNvPr id="1047" name="Group 23"/>
          <xdr:cNvGrpSpPr>
            <a:grpSpLocks/>
          </xdr:cNvGrpSpPr>
        </xdr:nvGrpSpPr>
        <xdr:grpSpPr bwMode="auto">
          <a:xfrm>
            <a:off x="5827" y="4024"/>
            <a:ext cx="1200" cy="1698"/>
            <a:chOff x="2977" y="3870"/>
            <a:chExt cx="1200" cy="1697"/>
          </a:xfrm>
        </xdr:grpSpPr>
        <xdr:grpSp>
          <xdr:nvGrpSpPr>
            <xdr:cNvPr id="1048" name="Group 24"/>
            <xdr:cNvGrpSpPr>
              <a:grpSpLocks/>
            </xdr:cNvGrpSpPr>
          </xdr:nvGrpSpPr>
          <xdr:grpSpPr bwMode="auto">
            <a:xfrm>
              <a:off x="2977" y="3870"/>
              <a:ext cx="1200" cy="1697"/>
              <a:chOff x="2977" y="3870"/>
              <a:chExt cx="1200" cy="1697"/>
            </a:xfrm>
          </xdr:grpSpPr>
          <xdr:sp macro="" textlink="">
            <xdr:nvSpPr>
              <xdr:cNvPr id="1049" name="Oval 25"/>
              <xdr:cNvSpPr>
                <a:spLocks noChangeArrowheads="1"/>
              </xdr:cNvSpPr>
            </xdr:nvSpPr>
            <xdr:spPr bwMode="auto">
              <a:xfrm>
                <a:off x="2977" y="3870"/>
                <a:ext cx="1200" cy="1697"/>
              </a:xfrm>
              <a:prstGeom prst="ellipse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50" name="Text Box 26"/>
              <xdr:cNvSpPr txBox="1">
                <a:spLocks noChangeArrowheads="1"/>
              </xdr:cNvSpPr>
            </xdr:nvSpPr>
            <xdr:spPr bwMode="auto">
              <a:xfrm>
                <a:off x="3127" y="4179"/>
                <a:ext cx="900" cy="10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Logic:</a:t>
                </a:r>
              </a:p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Secondary</a:t>
                </a:r>
              </a:p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Storage</a:t>
                </a:r>
              </a:p>
              <a:p>
                <a:pPr algn="l" rtl="0">
                  <a:defRPr sz="1000"/>
                </a:pPr>
                <a:endPara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</xdr:txBody>
          </xdr:sp>
        </xdr:grpSp>
        <xdr:sp macro="" textlink="">
          <xdr:nvSpPr>
            <xdr:cNvPr id="1051" name="AutoShape 27"/>
            <xdr:cNvSpPr>
              <a:spLocks noChangeArrowheads="1"/>
            </xdr:cNvSpPr>
          </xdr:nvSpPr>
          <xdr:spPr bwMode="auto">
            <a:xfrm rot="5400000">
              <a:off x="3025" y="5018"/>
              <a:ext cx="153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52" name="Line 28"/>
          <xdr:cNvSpPr>
            <a:spLocks noChangeShapeType="1"/>
          </xdr:cNvSpPr>
        </xdr:nvSpPr>
        <xdr:spPr bwMode="auto">
          <a:xfrm>
            <a:off x="2827" y="5722"/>
            <a:ext cx="16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53" name="Text Box 29"/>
          <xdr:cNvSpPr txBox="1">
            <a:spLocks noChangeArrowheads="1"/>
          </xdr:cNvSpPr>
        </xdr:nvSpPr>
        <xdr:spPr bwMode="auto">
          <a:xfrm>
            <a:off x="2527" y="5413"/>
            <a:ext cx="750" cy="4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TRIG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grpSp>
        <xdr:nvGrpSpPr>
          <xdr:cNvPr id="1054" name="Group 30"/>
          <xdr:cNvGrpSpPr>
            <a:grpSpLocks/>
          </xdr:cNvGrpSpPr>
        </xdr:nvGrpSpPr>
        <xdr:grpSpPr bwMode="auto">
          <a:xfrm>
            <a:off x="7477" y="2481"/>
            <a:ext cx="750" cy="2315"/>
            <a:chOff x="4477" y="2481"/>
            <a:chExt cx="750" cy="2315"/>
          </a:xfrm>
        </xdr:grpSpPr>
        <xdr:sp macro="" textlink="">
          <xdr:nvSpPr>
            <xdr:cNvPr id="1055" name="Text Box 31"/>
            <xdr:cNvSpPr txBox="1">
              <a:spLocks noChangeArrowheads="1"/>
            </xdr:cNvSpPr>
          </xdr:nvSpPr>
          <xdr:spPr bwMode="auto">
            <a:xfrm>
              <a:off x="4477" y="2481"/>
              <a:ext cx="750" cy="23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DP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RAM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056" name="AutoShape 32"/>
            <xdr:cNvSpPr>
              <a:spLocks noChangeArrowheads="1"/>
            </xdr:cNvSpPr>
          </xdr:nvSpPr>
          <xdr:spPr bwMode="auto">
            <a:xfrm rot="16200000" flipH="1">
              <a:off x="50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57" name="AutoShape 33"/>
            <xdr:cNvSpPr>
              <a:spLocks noChangeArrowheads="1"/>
            </xdr:cNvSpPr>
          </xdr:nvSpPr>
          <xdr:spPr bwMode="auto">
            <a:xfrm rot="5400000">
              <a:off x="44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58" name="Line 34"/>
          <xdr:cNvSpPr>
            <a:spLocks noChangeShapeType="1"/>
          </xdr:cNvSpPr>
        </xdr:nvSpPr>
        <xdr:spPr bwMode="auto">
          <a:xfrm>
            <a:off x="5227" y="3099"/>
            <a:ext cx="750" cy="12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59" name="Line 35"/>
          <xdr:cNvSpPr>
            <a:spLocks noChangeShapeType="1"/>
          </xdr:cNvSpPr>
        </xdr:nvSpPr>
        <xdr:spPr bwMode="auto">
          <a:xfrm>
            <a:off x="2677" y="6185"/>
            <a:ext cx="12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0" name="Line 36"/>
          <xdr:cNvSpPr>
            <a:spLocks noChangeShapeType="1"/>
          </xdr:cNvSpPr>
        </xdr:nvSpPr>
        <xdr:spPr bwMode="auto">
          <a:xfrm flipV="1">
            <a:off x="3877" y="5722"/>
            <a:ext cx="1" cy="46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1" name="Text Box 37"/>
          <xdr:cNvSpPr txBox="1">
            <a:spLocks noChangeArrowheads="1"/>
          </xdr:cNvSpPr>
        </xdr:nvSpPr>
        <xdr:spPr bwMode="auto">
          <a:xfrm>
            <a:off x="2527" y="5876"/>
            <a:ext cx="2100" cy="7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48 BITS TIMER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26  BITS TRIG NUMBER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62" name="Line 38"/>
          <xdr:cNvSpPr>
            <a:spLocks noChangeShapeType="1"/>
          </xdr:cNvSpPr>
        </xdr:nvSpPr>
        <xdr:spPr bwMode="auto">
          <a:xfrm flipV="1">
            <a:off x="6877" y="3099"/>
            <a:ext cx="600" cy="12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3" name="Line 39"/>
          <xdr:cNvSpPr>
            <a:spLocks noChangeShapeType="1"/>
          </xdr:cNvSpPr>
        </xdr:nvSpPr>
        <xdr:spPr bwMode="auto">
          <a:xfrm>
            <a:off x="8227" y="3099"/>
            <a:ext cx="7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4" name="Line 40"/>
          <xdr:cNvSpPr>
            <a:spLocks noChangeShapeType="1"/>
          </xdr:cNvSpPr>
        </xdr:nvSpPr>
        <xdr:spPr bwMode="auto">
          <a:xfrm flipH="1">
            <a:off x="8252" y="4553"/>
            <a:ext cx="6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5" name="Text Box 41"/>
          <xdr:cNvSpPr txBox="1">
            <a:spLocks noChangeArrowheads="1"/>
          </xdr:cNvSpPr>
        </xdr:nvSpPr>
        <xdr:spPr bwMode="auto">
          <a:xfrm>
            <a:off x="8753" y="4300"/>
            <a:ext cx="750" cy="4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CLK2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66" name="Text Box 42"/>
          <xdr:cNvSpPr txBox="1">
            <a:spLocks noChangeArrowheads="1"/>
          </xdr:cNvSpPr>
        </xdr:nvSpPr>
        <xdr:spPr bwMode="auto">
          <a:xfrm>
            <a:off x="8677" y="2790"/>
            <a:ext cx="1050" cy="7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Process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Algorithms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67" name="Line 43"/>
          <xdr:cNvSpPr>
            <a:spLocks noChangeShapeType="1"/>
          </xdr:cNvSpPr>
        </xdr:nvSpPr>
        <xdr:spPr bwMode="auto">
          <a:xfrm>
            <a:off x="2827" y="6493"/>
            <a:ext cx="6750" cy="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1068" name="Group 44"/>
          <xdr:cNvGrpSpPr>
            <a:grpSpLocks/>
          </xdr:cNvGrpSpPr>
        </xdr:nvGrpSpPr>
        <xdr:grpSpPr bwMode="auto">
          <a:xfrm>
            <a:off x="4477" y="5105"/>
            <a:ext cx="750" cy="925"/>
            <a:chOff x="4477" y="2481"/>
            <a:chExt cx="750" cy="2315"/>
          </a:xfrm>
        </xdr:grpSpPr>
        <xdr:sp macro="" textlink="">
          <xdr:nvSpPr>
            <xdr:cNvPr id="1069" name="Text Box 45"/>
            <xdr:cNvSpPr txBox="1">
              <a:spLocks noChangeArrowheads="1"/>
            </xdr:cNvSpPr>
          </xdr:nvSpPr>
          <xdr:spPr bwMode="auto">
            <a:xfrm>
              <a:off x="4477" y="2481"/>
              <a:ext cx="750" cy="23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TRIG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FIFO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070" name="AutoShape 46"/>
            <xdr:cNvSpPr>
              <a:spLocks noChangeArrowheads="1"/>
            </xdr:cNvSpPr>
          </xdr:nvSpPr>
          <xdr:spPr bwMode="auto">
            <a:xfrm rot="16200000" flipH="1">
              <a:off x="50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71" name="AutoShape 47"/>
            <xdr:cNvSpPr>
              <a:spLocks noChangeArrowheads="1"/>
            </xdr:cNvSpPr>
          </xdr:nvSpPr>
          <xdr:spPr bwMode="auto">
            <a:xfrm rot="5400000">
              <a:off x="44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72" name="Line 48"/>
          <xdr:cNvSpPr>
            <a:spLocks noChangeShapeType="1"/>
          </xdr:cNvSpPr>
        </xdr:nvSpPr>
        <xdr:spPr bwMode="auto">
          <a:xfrm flipV="1">
            <a:off x="5227" y="4796"/>
            <a:ext cx="600" cy="77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grpSp>
        <xdr:nvGrpSpPr>
          <xdr:cNvPr id="1073" name="Group 49"/>
          <xdr:cNvGrpSpPr>
            <a:grpSpLocks/>
          </xdr:cNvGrpSpPr>
        </xdr:nvGrpSpPr>
        <xdr:grpSpPr bwMode="auto">
          <a:xfrm>
            <a:off x="7777" y="5105"/>
            <a:ext cx="900" cy="925"/>
            <a:chOff x="4477" y="2481"/>
            <a:chExt cx="750" cy="2315"/>
          </a:xfrm>
        </xdr:grpSpPr>
        <xdr:sp macro="" textlink="">
          <xdr:nvSpPr>
            <xdr:cNvPr id="1074" name="Text Box 50"/>
            <xdr:cNvSpPr txBox="1">
              <a:spLocks noChangeArrowheads="1"/>
            </xdr:cNvSpPr>
          </xdr:nvSpPr>
          <xdr:spPr bwMode="auto">
            <a:xfrm>
              <a:off x="4477" y="2481"/>
              <a:ext cx="750" cy="23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Counter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075" name="AutoShape 51"/>
            <xdr:cNvSpPr>
              <a:spLocks noChangeArrowheads="1"/>
            </xdr:cNvSpPr>
          </xdr:nvSpPr>
          <xdr:spPr bwMode="auto">
            <a:xfrm rot="16200000" flipH="1">
              <a:off x="50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76" name="AutoShape 52"/>
            <xdr:cNvSpPr>
              <a:spLocks noChangeArrowheads="1"/>
            </xdr:cNvSpPr>
          </xdr:nvSpPr>
          <xdr:spPr bwMode="auto">
            <a:xfrm rot="5400000">
              <a:off x="44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77" name="Line 53"/>
          <xdr:cNvSpPr>
            <a:spLocks noChangeShapeType="1"/>
          </xdr:cNvSpPr>
        </xdr:nvSpPr>
        <xdr:spPr bwMode="auto">
          <a:xfrm>
            <a:off x="7027" y="5105"/>
            <a:ext cx="600" cy="15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78" name="Line 54"/>
          <xdr:cNvSpPr>
            <a:spLocks noChangeShapeType="1"/>
          </xdr:cNvSpPr>
        </xdr:nvSpPr>
        <xdr:spPr bwMode="auto">
          <a:xfrm flipH="1">
            <a:off x="8677" y="5259"/>
            <a:ext cx="4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79" name="Text Box 55"/>
          <xdr:cNvSpPr txBox="1">
            <a:spLocks noChangeArrowheads="1"/>
          </xdr:cNvSpPr>
        </xdr:nvSpPr>
        <xdr:spPr bwMode="auto">
          <a:xfrm>
            <a:off x="8527" y="4796"/>
            <a:ext cx="1200" cy="30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Decrement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80" name="Line 56"/>
          <xdr:cNvSpPr>
            <a:spLocks noChangeShapeType="1"/>
          </xdr:cNvSpPr>
        </xdr:nvSpPr>
        <xdr:spPr bwMode="auto">
          <a:xfrm>
            <a:off x="8677" y="5722"/>
            <a:ext cx="4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81" name="Line 57"/>
          <xdr:cNvSpPr>
            <a:spLocks noChangeShapeType="1"/>
          </xdr:cNvSpPr>
        </xdr:nvSpPr>
        <xdr:spPr bwMode="auto">
          <a:xfrm>
            <a:off x="4327" y="4025"/>
            <a:ext cx="1" cy="16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82" name="Line 58"/>
          <xdr:cNvSpPr>
            <a:spLocks noChangeShapeType="1"/>
          </xdr:cNvSpPr>
        </xdr:nvSpPr>
        <xdr:spPr bwMode="auto">
          <a:xfrm>
            <a:off x="8527" y="1864"/>
            <a:ext cx="4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83" name="Text Box 59"/>
          <xdr:cNvSpPr txBox="1">
            <a:spLocks noChangeArrowheads="1"/>
          </xdr:cNvSpPr>
        </xdr:nvSpPr>
        <xdr:spPr bwMode="auto">
          <a:xfrm>
            <a:off x="3277" y="1710"/>
            <a:ext cx="2850" cy="30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Maximum PTW Data Blocks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C16" sqref="C16"/>
    </sheetView>
  </sheetViews>
  <sheetFormatPr defaultRowHeight="15" x14ac:dyDescent="0.25"/>
  <cols>
    <col min="1" max="1" width="43.28515625" customWidth="1"/>
    <col min="3" max="3" width="18.42578125" customWidth="1"/>
    <col min="5" max="5" width="32.28515625" customWidth="1"/>
    <col min="7" max="7" width="24.5703125" customWidth="1"/>
    <col min="8" max="8" width="39" customWidth="1"/>
    <col min="10" max="10" width="9.140625" customWidth="1"/>
  </cols>
  <sheetData>
    <row r="1" spans="1:9" x14ac:dyDescent="0.25">
      <c r="A1" s="1" t="s">
        <v>2</v>
      </c>
    </row>
    <row r="2" spans="1:9" x14ac:dyDescent="0.25">
      <c r="E2" t="s">
        <v>14</v>
      </c>
      <c r="F2" s="1">
        <v>7</v>
      </c>
    </row>
    <row r="3" spans="1:9" x14ac:dyDescent="0.25">
      <c r="E3" t="s">
        <v>15</v>
      </c>
      <c r="F3" s="1">
        <v>1</v>
      </c>
      <c r="I3" t="s">
        <v>20</v>
      </c>
    </row>
    <row r="4" spans="1:9" x14ac:dyDescent="0.25">
      <c r="E4" t="s">
        <v>16</v>
      </c>
      <c r="F4" s="1">
        <v>40</v>
      </c>
      <c r="H4" s="9" t="s">
        <v>39</v>
      </c>
      <c r="I4" s="10">
        <v>75</v>
      </c>
    </row>
    <row r="5" spans="1:9" x14ac:dyDescent="0.25">
      <c r="E5" t="s">
        <v>17</v>
      </c>
      <c r="F5" s="1">
        <v>3</v>
      </c>
      <c r="H5" s="9" t="s">
        <v>22</v>
      </c>
      <c r="I5" s="10">
        <v>5</v>
      </c>
    </row>
    <row r="6" spans="1:9" x14ac:dyDescent="0.25">
      <c r="E6" t="s">
        <v>23</v>
      </c>
      <c r="F6" s="1">
        <v>3</v>
      </c>
      <c r="H6" s="9" t="s">
        <v>25</v>
      </c>
      <c r="I6" s="10">
        <v>20</v>
      </c>
    </row>
    <row r="7" spans="1:9" ht="30" x14ac:dyDescent="0.25">
      <c r="A7" t="s">
        <v>40</v>
      </c>
      <c r="C7" s="2"/>
      <c r="E7" s="6" t="s">
        <v>11</v>
      </c>
      <c r="F7" s="1">
        <v>16</v>
      </c>
    </row>
    <row r="8" spans="1:9" x14ac:dyDescent="0.25">
      <c r="F8" s="8"/>
    </row>
    <row r="9" spans="1:9" x14ac:dyDescent="0.25">
      <c r="A9" t="s">
        <v>5</v>
      </c>
    </row>
    <row r="10" spans="1:9" x14ac:dyDescent="0.25">
      <c r="A10" t="s">
        <v>6</v>
      </c>
      <c r="C10" s="7">
        <v>32</v>
      </c>
    </row>
    <row r="12" spans="1:9" x14ac:dyDescent="0.25">
      <c r="A12" t="s">
        <v>0</v>
      </c>
    </row>
    <row r="14" spans="1:9" x14ac:dyDescent="0.25">
      <c r="A14" t="s">
        <v>7</v>
      </c>
    </row>
    <row r="15" spans="1:9" x14ac:dyDescent="0.25">
      <c r="A15" t="s">
        <v>13</v>
      </c>
      <c r="C15" s="1">
        <v>512</v>
      </c>
    </row>
    <row r="16" spans="1:9" x14ac:dyDescent="0.25">
      <c r="A16" t="s">
        <v>8</v>
      </c>
      <c r="C16">
        <f xml:space="preserve"> INT(1024/(C15+3))</f>
        <v>1</v>
      </c>
      <c r="E16" t="s">
        <v>38</v>
      </c>
    </row>
    <row r="18" spans="1:6" x14ac:dyDescent="0.25">
      <c r="A18" t="s">
        <v>9</v>
      </c>
    </row>
    <row r="19" spans="1:6" x14ac:dyDescent="0.25">
      <c r="A19" t="s">
        <v>32</v>
      </c>
      <c r="C19" s="2">
        <f>INT(1024/((F6 * 2)+1+7))</f>
        <v>73</v>
      </c>
      <c r="E19" t="s">
        <v>30</v>
      </c>
    </row>
    <row r="20" spans="1:6" x14ac:dyDescent="0.25">
      <c r="A20" t="s">
        <v>33</v>
      </c>
      <c r="C20">
        <f>INT(1024/((C15+1)+((F6*2)+1+7)))</f>
        <v>1</v>
      </c>
      <c r="E20" t="s">
        <v>31</v>
      </c>
      <c r="F20" s="2"/>
    </row>
    <row r="22" spans="1:6" x14ac:dyDescent="0.25">
      <c r="A22" t="s">
        <v>10</v>
      </c>
      <c r="C22">
        <f>100+(4* (C15+1))</f>
        <v>2152</v>
      </c>
    </row>
    <row r="24" spans="1:6" x14ac:dyDescent="0.25">
      <c r="A24" t="s">
        <v>1</v>
      </c>
    </row>
    <row r="25" spans="1:6" x14ac:dyDescent="0.25">
      <c r="A25" t="s">
        <v>34</v>
      </c>
      <c r="C25">
        <f xml:space="preserve">  ( (F6+1) *((2*(F3+1))+(2*F4) + F5 + I5) )</f>
        <v>368</v>
      </c>
      <c r="E25" t="s">
        <v>21</v>
      </c>
    </row>
    <row r="26" spans="1:6" x14ac:dyDescent="0.25">
      <c r="A26" t="s">
        <v>35</v>
      </c>
      <c r="C26">
        <f xml:space="preserve"> 4 * (C25 + (I4 * (F6+1)) + I5 + C15)</f>
        <v>4740</v>
      </c>
      <c r="E26" t="s">
        <v>37</v>
      </c>
    </row>
    <row r="27" spans="1:6" x14ac:dyDescent="0.25">
      <c r="A27" t="s">
        <v>36</v>
      </c>
      <c r="C27">
        <f xml:space="preserve"> (((C15 + 1) * 4) + 300) + C26</f>
        <v>7092</v>
      </c>
    </row>
    <row r="29" spans="1:6" x14ac:dyDescent="0.25">
      <c r="A29" t="s">
        <v>24</v>
      </c>
    </row>
    <row r="30" spans="1:6" x14ac:dyDescent="0.25">
      <c r="A30" t="s">
        <v>18</v>
      </c>
      <c r="C30">
        <f>MAX(4720, C26, C22)</f>
        <v>4740</v>
      </c>
    </row>
    <row r="31" spans="1:6" x14ac:dyDescent="0.25">
      <c r="A31" t="s">
        <v>19</v>
      </c>
      <c r="C31">
        <f xml:space="preserve">  140 +  ((I6 * ((C15+2)/2) * F7 ) + (7 * I6 * F7) + (8 * I6 *F7))</f>
        <v>87180</v>
      </c>
    </row>
    <row r="35" spans="1:7" x14ac:dyDescent="0.25">
      <c r="F35" s="2"/>
    </row>
    <row r="36" spans="1:7" x14ac:dyDescent="0.25">
      <c r="F36" s="2"/>
    </row>
    <row r="37" spans="1:7" x14ac:dyDescent="0.25">
      <c r="F37" s="2"/>
    </row>
    <row r="38" spans="1:7" x14ac:dyDescent="0.25">
      <c r="A38" s="4" t="s">
        <v>29</v>
      </c>
      <c r="B38" s="4"/>
      <c r="C38" s="4">
        <f>MAX(C30,C34,C26)</f>
        <v>4740</v>
      </c>
    </row>
    <row r="39" spans="1:7" x14ac:dyDescent="0.25">
      <c r="A39" s="4" t="s">
        <v>28</v>
      </c>
      <c r="B39" s="4"/>
      <c r="C39" s="4">
        <f>MAX(C31,C35,C27)</f>
        <v>87180</v>
      </c>
    </row>
    <row r="41" spans="1:7" x14ac:dyDescent="0.25">
      <c r="A41" s="3" t="s">
        <v>26</v>
      </c>
      <c r="B41" s="3"/>
      <c r="C41" s="3">
        <f>INT(1/(C38*0.000000001))</f>
        <v>210970</v>
      </c>
    </row>
    <row r="42" spans="1:7" x14ac:dyDescent="0.25">
      <c r="A42" s="3" t="s">
        <v>27</v>
      </c>
      <c r="B42" s="3"/>
      <c r="C42" s="3">
        <f>INT(1/(C39*0.000000001))</f>
        <v>11470</v>
      </c>
    </row>
    <row r="43" spans="1:7" x14ac:dyDescent="0.25">
      <c r="A43" s="3"/>
      <c r="B43" s="3"/>
      <c r="C43" s="3"/>
    </row>
    <row r="45" spans="1:7" x14ac:dyDescent="0.25">
      <c r="A45" s="3" t="s">
        <v>42</v>
      </c>
      <c r="C45" s="3">
        <f xml:space="preserve"> MIN(C10,C16, C19)</f>
        <v>1</v>
      </c>
      <c r="F45" s="3"/>
      <c r="G45" s="3"/>
    </row>
    <row r="46" spans="1:7" x14ac:dyDescent="0.25">
      <c r="A46" s="3" t="s">
        <v>41</v>
      </c>
      <c r="C46" s="3">
        <f xml:space="preserve"> MIN(C10,C16, C20)</f>
        <v>1</v>
      </c>
      <c r="F46" s="3"/>
      <c r="G46" s="3"/>
    </row>
    <row r="47" spans="1:7" x14ac:dyDescent="0.25">
      <c r="A47" s="3"/>
      <c r="C47" s="3"/>
      <c r="F47" s="3"/>
      <c r="G47" s="3"/>
    </row>
    <row r="48" spans="1:7" x14ac:dyDescent="0.25">
      <c r="A48" s="3"/>
      <c r="C48" s="3"/>
      <c r="F48" s="3"/>
      <c r="G48" s="3"/>
    </row>
    <row r="50" spans="1:3" x14ac:dyDescent="0.25">
      <c r="A50" s="3" t="s">
        <v>3</v>
      </c>
      <c r="C50" s="4">
        <v>12</v>
      </c>
    </row>
    <row r="53" spans="1:3" x14ac:dyDescent="0.25">
      <c r="A53" s="5" t="s">
        <v>12</v>
      </c>
    </row>
    <row r="54" spans="1:3" x14ac:dyDescent="0.25">
      <c r="A54" s="5" t="s">
        <v>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Jefferson Science Associates,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T. Dong</dc:creator>
  <cp:lastModifiedBy>hdong</cp:lastModifiedBy>
  <dcterms:created xsi:type="dcterms:W3CDTF">2009-08-31T13:40:43Z</dcterms:created>
  <dcterms:modified xsi:type="dcterms:W3CDTF">2016-08-31T21:51:19Z</dcterms:modified>
</cp:coreProperties>
</file>